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KOVA\Desktop\На размещение инвестпортал мониторинг мсп 4 кв 2023\"/>
    </mc:Choice>
  </mc:AlternateContent>
  <bookViews>
    <workbookView xWindow="0" yWindow="0" windowWidth="24750" windowHeight="11145" tabRatio="500"/>
  </bookViews>
  <sheets>
    <sheet name="Приложение 2 V2" sheetId="2" r:id="rId1"/>
  </sheet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6" i="2" l="1"/>
  <c r="M6" i="2"/>
  <c r="L7" i="2"/>
  <c r="M7" i="2"/>
  <c r="L9" i="2"/>
  <c r="M9" i="2"/>
  <c r="L10" i="2"/>
  <c r="M10" i="2"/>
  <c r="L20" i="2"/>
  <c r="M20" i="2"/>
  <c r="L21" i="2"/>
  <c r="M21" i="2"/>
  <c r="L23" i="2"/>
  <c r="M23" i="2"/>
  <c r="L24" i="2"/>
  <c r="M24" i="2"/>
  <c r="L26" i="2"/>
  <c r="M26" i="2"/>
  <c r="L27" i="2"/>
  <c r="M27" i="2"/>
  <c r="G31" i="2"/>
  <c r="F31" i="2"/>
  <c r="G30" i="2"/>
  <c r="F30" i="2"/>
  <c r="E29" i="2"/>
  <c r="D29" i="2"/>
  <c r="G28" i="2"/>
  <c r="F28" i="2"/>
  <c r="G27" i="2"/>
  <c r="F27" i="2"/>
  <c r="G26" i="2"/>
  <c r="F26" i="2"/>
  <c r="G25" i="2"/>
  <c r="E25" i="2"/>
  <c r="F25" i="2" s="1"/>
  <c r="D25" i="2"/>
  <c r="G24" i="2"/>
  <c r="F24" i="2"/>
  <c r="G23" i="2"/>
  <c r="F23" i="2"/>
  <c r="G22" i="2"/>
  <c r="E22" i="2"/>
  <c r="F22" i="2" s="1"/>
  <c r="D22" i="2"/>
  <c r="G21" i="2"/>
  <c r="F21" i="2"/>
  <c r="G20" i="2"/>
  <c r="F20" i="2"/>
  <c r="G19" i="2"/>
  <c r="E19" i="2"/>
  <c r="F19" i="2" s="1"/>
  <c r="D19" i="2"/>
  <c r="G18" i="2"/>
  <c r="E18" i="2"/>
  <c r="F18" i="2" s="1"/>
  <c r="D18" i="2"/>
  <c r="G17" i="2"/>
  <c r="F17" i="2"/>
  <c r="E15" i="2"/>
  <c r="G14" i="2"/>
  <c r="F14" i="2"/>
  <c r="G10" i="2"/>
  <c r="F10" i="2"/>
  <c r="G9" i="2"/>
  <c r="F9" i="2"/>
  <c r="G8" i="2"/>
  <c r="E8" i="2"/>
  <c r="E13" i="2" s="1"/>
  <c r="D8" i="2"/>
  <c r="D13" i="2" s="1"/>
  <c r="G7" i="2"/>
  <c r="F7" i="2"/>
  <c r="G6" i="2"/>
  <c r="F6" i="2"/>
  <c r="G5" i="2"/>
  <c r="E5" i="2"/>
  <c r="E12" i="2" s="1"/>
  <c r="D5" i="2"/>
  <c r="D12" i="2" s="1"/>
  <c r="G4" i="2"/>
  <c r="E4" i="2"/>
  <c r="E11" i="2" s="1"/>
  <c r="D4" i="2"/>
  <c r="D11" i="2" s="1"/>
  <c r="D16" i="2" l="1"/>
  <c r="G16" i="2" s="1"/>
  <c r="E16" i="2"/>
  <c r="F4" i="2"/>
  <c r="F5" i="2"/>
  <c r="F8" i="2"/>
  <c r="D15" i="2"/>
  <c r="G15" i="2" s="1"/>
  <c r="G29" i="2"/>
  <c r="G11" i="2"/>
  <c r="F11" i="2"/>
  <c r="G12" i="2"/>
  <c r="F12" i="2"/>
  <c r="G13" i="2"/>
  <c r="F13" i="2"/>
  <c r="F15" i="2"/>
  <c r="F16" i="2"/>
  <c r="F29" i="2"/>
</calcChain>
</file>

<file path=xl/sharedStrings.xml><?xml version="1.0" encoding="utf-8"?>
<sst xmlns="http://schemas.openxmlformats.org/spreadsheetml/2006/main" count="104" uniqueCount="71">
  <si>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</si>
  <si>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</si>
  <si>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</si>
  <si>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</si>
  <si>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</si>
  <si>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</si>
  <si>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</si>
  <si>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</si>
  <si>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</si>
  <si>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</si>
  <si>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</si>
  <si>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</si>
  <si>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</si>
  <si>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</si>
  <si>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</si>
  <si>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</si>
  <si>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</si>
  <si>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</si>
  <si>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</si>
  <si>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</si>
  <si>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</si>
  <si>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</si>
  <si>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</si>
  <si>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</si>
  <si>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</si>
  <si>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</si>
  <si>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</si>
  <si>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</si>
  <si>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</si>
  <si>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</si>
  <si>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</si>
  <si>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</si>
  <si>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</si>
  <si>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</si>
  <si>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</si>
  <si>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</si>
  <si>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</si>
  <si>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</si>
  <si>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человек</t>
  </si>
  <si>
    <t>7</t>
  </si>
  <si>
    <t>7.1</t>
  </si>
  <si>
    <t>7.2</t>
  </si>
  <si>
    <t>8</t>
  </si>
  <si>
    <t>9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</si>
  <si>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</si>
  <si>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Общий объем всех расходов бюджета муниципального района, городского округа</t>
  </si>
  <si>
    <t>рублей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</si>
  <si>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</si>
  <si>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</si>
  <si>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фактические средства краевого и федерального бюджетов (софинансирование)</t>
  </si>
  <si>
    <t>Количество вновь созданных субъектов малого и среднего  предпринимательства - всего</t>
  </si>
  <si>
    <t>вновь созданные средние предприятия — всего</t>
  </si>
  <si>
    <t>7.1.1</t>
  </si>
  <si>
    <t>7.1.2</t>
  </si>
  <si>
    <t>вновь созданные малые предприятия — всего</t>
  </si>
  <si>
    <t>7.2.1</t>
  </si>
  <si>
    <t>7.2.2</t>
  </si>
  <si>
    <t>Среднесписочная численность работников субъектов малого и среднего предпринимательства - юридических лиц</t>
  </si>
  <si>
    <t>8.1</t>
  </si>
  <si>
    <t>средних предприятий юридических лиц</t>
  </si>
  <si>
    <t>8.2</t>
  </si>
  <si>
    <r>
      <rPr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1"/>
      </rPr>
      <t xml:space="preserve"> юридических лиц</t>
    </r>
  </si>
  <si>
    <t>9.1</t>
  </si>
  <si>
    <t>9.1.1</t>
  </si>
  <si>
    <t>9.1.2</t>
  </si>
  <si>
    <t>Динамика развития малого и среднего предпринимательства в Ленинградском районе по итогам 4 квартала 2023 года</t>
  </si>
  <si>
    <t xml:space="preserve">Снижение данного показателя в 4 квартале 2023 года обусловлено исключением из Единого реестра 1 малого предприятия ЮЛ ООО "Ленхолод", ликвидацией ООО "Белый гусь".. </t>
  </si>
  <si>
    <t>Снижение численности постоянного населения муниципального района на конец 2023 года связано в сравнении с аналогичным периодом 2022 годом, связано с миграционными процессами (выбытие сельских жителей из сельской местности в городскую), естественной убылью населения.</t>
  </si>
  <si>
    <t>Рост расходов бюджета муниципального образования в 2023 году   по сравнению с аналогичным периодом 2022 года  произошел в результате увеличения обьема бюджетных инвестиций (Строительство станции очистки воды, центра единоборств).</t>
  </si>
  <si>
    <t xml:space="preserve">26.04.2022 г. при поддержке администрации  МО Ленинградский район  открыт частный коворкинг центр. За 2023 год администрацией оплачено за оказание услуг по договору аренды рабочего места (в коворкинге) 195000 руб. с января по декабрь отчетного года.
</t>
  </si>
  <si>
    <t>Рост количества юридических лиц связан с развитием малого и среднего предпринимательства на территории муниципального образования.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</si>
</sst>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i/>
      <sz val="14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55">
    <xf numFmtId="0" fontId="0" fillId="0" borderId="0" xfId="0">
      <alignment vertical="top" wrapText="1"/>
    </xf>
    <xf numFmtId="1" fontId="2" fillId="0" borderId="0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alignment vertical="top" wrapText="1"/>
    </xf>
    <xf numFmtId="1" fontId="2" fillId="0" borderId="0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wrapText="1"/>
    </xf>
    <xf numFmtId="3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>
      <alignment vertical="top" wrapText="1"/>
    </xf>
    <xf numFmtId="0" fontId="0" fillId="0" borderId="1" xfId="0" applyBorder="1">
      <alignment vertical="top" wrapText="1"/>
    </xf>
    <xf numFmtId="1" fontId="7" fillId="0" borderId="1" xfId="0" applyNumberFormat="1" applyFont="1" applyBorder="1" applyAlignment="1" applyProtection="1">
      <alignment horizontal="left" vertical="top" wrapText="1" indent="4"/>
    </xf>
    <xf numFmtId="1" fontId="7" fillId="0" borderId="1" xfId="0" applyNumberFormat="1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left" vertical="top" wrapText="1" indent="8"/>
    </xf>
    <xf numFmtId="1" fontId="2" fillId="0" borderId="1" xfId="0" applyNumberFormat="1" applyFont="1" applyBorder="1" applyAlignment="1" applyProtection="1">
      <alignment horizontal="center"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left" wrapText="1" indent="4"/>
    </xf>
    <xf numFmtId="165" fontId="9" fillId="0" borderId="1" xfId="0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left" wrapText="1"/>
    </xf>
    <xf numFmtId="1" fontId="1" fillId="0" borderId="1" xfId="0" applyNumberFormat="1" applyFont="1" applyBorder="1" applyAlignment="1" applyProtection="1">
      <alignment vertical="top" wrapText="1"/>
    </xf>
    <xf numFmtId="165" fontId="9" fillId="0" borderId="1" xfId="0" applyNumberFormat="1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wrapText="1" indent="4"/>
    </xf>
    <xf numFmtId="0" fontId="1" fillId="0" borderId="1" xfId="0" applyFont="1" applyBorder="1" applyAlignment="1" applyProtection="1">
      <alignment horizontal="left" wrapText="1" indent="8"/>
    </xf>
    <xf numFmtId="3" fontId="9" fillId="0" borderId="0" xfId="0" applyNumberFormat="1" applyFont="1" applyBorder="1" applyAlignment="1" applyProtection="1">
      <alignment horizontal="center" vertical="center"/>
      <protection locked="0"/>
    </xf>
    <xf numFmtId="1" fontId="10" fillId="0" borderId="0" xfId="0" applyNumberFormat="1" applyFont="1" applyAlignment="1" applyProtection="1">
      <protection locked="0"/>
    </xf>
    <xf numFmtId="1" fontId="10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1" fontId="10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0" xfId="0" applyNumberFormat="1" applyFont="1" applyAlignment="1" applyProtection="1">
      <alignment horizontal="left" vertical="top"/>
    </xf>
    <xf numFmtId="1" fontId="10" fillId="0" borderId="0" xfId="0" applyNumberFormat="1" applyFont="1" applyAlignment="1" applyProtection="1">
      <alignment horizontal="center" vertical="center"/>
    </xf>
    <xf numFmtId="1" fontId="11" fillId="0" borderId="1" xfId="0" applyNumberFormat="1" applyFont="1" applyBorder="1" applyAlignment="1" applyProtection="1">
      <alignment vertical="top" wrapText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0" xfId="0" applyNumberFormat="1" applyFont="1" applyBorder="1" applyAlignment="1" applyProtection="1">
      <alignment horizontal="center" wrapText="1"/>
      <protection locked="0"/>
    </xf>
    <xf numFmtId="1" fontId="2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28" zoomScaleNormal="100" workbookViewId="0">
      <selection activeCell="G33" sqref="G33"/>
    </sheetView>
  </sheetViews>
  <sheetFormatPr defaultColWidth="16.28515625" defaultRowHeight="12" x14ac:dyDescent="0.2"/>
  <cols>
    <col min="1" max="1" width="8" customWidth="1" collapsed="1"/>
    <col min="2" max="2" width="86.42578125" customWidth="1" collapsed="1"/>
    <col min="3" max="3" width="10.7109375" customWidth="1" collapsed="1"/>
    <col min="4" max="5" width="22.42578125" customWidth="1" collapsed="1"/>
    <col min="6" max="7" width="17.85546875" customWidth="1" collapsed="1"/>
    <col min="8" max="8" width="132.42578125" customWidth="1" collapsed="1"/>
    <col min="9" max="9" width="133.85546875" customWidth="1"/>
    <col min="10" max="13" width="14.42578125" customWidth="1" collapsed="1"/>
  </cols>
  <sheetData>
    <row r="1" spans="1:13" ht="45.75" customHeight="1" x14ac:dyDescent="0.25">
      <c r="B1" s="53" t="s">
        <v>65</v>
      </c>
      <c r="C1" s="53"/>
      <c r="D1" s="53"/>
      <c r="E1" s="53"/>
      <c r="F1" s="53"/>
      <c r="G1" s="1"/>
      <c r="K1" s="2"/>
    </row>
    <row r="2" spans="1:13" ht="15" customHeight="1" x14ac:dyDescent="0.25">
      <c r="B2" s="54"/>
      <c r="C2" s="54"/>
      <c r="D2" s="54"/>
      <c r="E2" s="54"/>
      <c r="F2" s="54"/>
      <c r="G2" s="3"/>
      <c r="J2" s="51" t="s">
        <v>0</v>
      </c>
      <c r="K2" s="51"/>
      <c r="L2" s="51" t="s">
        <v>1</v>
      </c>
      <c r="M2" s="51"/>
    </row>
    <row r="3" spans="1:13" ht="47.25" x14ac:dyDescent="0.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J3" s="4" t="s">
        <v>10</v>
      </c>
      <c r="K3" s="4" t="s">
        <v>11</v>
      </c>
      <c r="L3" s="4" t="s">
        <v>10</v>
      </c>
      <c r="M3" s="4" t="s">
        <v>11</v>
      </c>
    </row>
    <row r="4" spans="1:13" ht="18.75" x14ac:dyDescent="0.25">
      <c r="A4" s="6">
        <v>1</v>
      </c>
      <c r="B4" s="7" t="s">
        <v>12</v>
      </c>
      <c r="C4" s="5" t="s">
        <v>13</v>
      </c>
      <c r="D4" s="8">
        <f>D5+D8</f>
        <v>2095</v>
      </c>
      <c r="E4" s="8">
        <f>E5+E8</f>
        <v>2019</v>
      </c>
      <c r="F4" s="9">
        <f t="shared" ref="F4:F31" si="0">D4-E4</f>
        <v>76</v>
      </c>
      <c r="G4" s="10">
        <f t="shared" ref="G4:G31" si="1">D4/E4-1</f>
        <v>3.7642397226349766E-2</v>
      </c>
      <c r="H4" s="11"/>
      <c r="J4" s="12"/>
      <c r="K4" s="12"/>
      <c r="L4" s="12"/>
      <c r="M4" s="12"/>
    </row>
    <row r="5" spans="1:13" ht="19.5" x14ac:dyDescent="0.2">
      <c r="A5" s="6" t="s">
        <v>14</v>
      </c>
      <c r="B5" s="13" t="s">
        <v>15</v>
      </c>
      <c r="C5" s="14" t="s">
        <v>13</v>
      </c>
      <c r="D5" s="15">
        <f>D6+D7</f>
        <v>5</v>
      </c>
      <c r="E5" s="15">
        <f>E6+E7</f>
        <v>5</v>
      </c>
      <c r="F5" s="9">
        <f t="shared" si="0"/>
        <v>0</v>
      </c>
      <c r="G5" s="10">
        <f t="shared" si="1"/>
        <v>0</v>
      </c>
      <c r="H5" s="11"/>
      <c r="J5" s="12"/>
      <c r="K5" s="12"/>
      <c r="L5" s="12"/>
      <c r="M5" s="12"/>
    </row>
    <row r="6" spans="1:13" ht="18.75" x14ac:dyDescent="0.2">
      <c r="A6" s="6" t="s">
        <v>16</v>
      </c>
      <c r="B6" s="16" t="s">
        <v>17</v>
      </c>
      <c r="C6" s="17" t="s">
        <v>13</v>
      </c>
      <c r="D6" s="18">
        <v>5</v>
      </c>
      <c r="E6" s="18">
        <v>5</v>
      </c>
      <c r="F6" s="9">
        <f t="shared" si="0"/>
        <v>0</v>
      </c>
      <c r="G6" s="10">
        <f t="shared" si="1"/>
        <v>0</v>
      </c>
      <c r="H6" s="11"/>
      <c r="J6" s="12">
        <v>5</v>
      </c>
      <c r="K6" s="12">
        <v>5</v>
      </c>
      <c r="L6" s="12">
        <f>D6-J6</f>
        <v>0</v>
      </c>
      <c r="M6" s="12">
        <f>E6-K6</f>
        <v>0</v>
      </c>
    </row>
    <row r="7" spans="1:13" ht="18.75" x14ac:dyDescent="0.2">
      <c r="A7" s="6" t="s">
        <v>18</v>
      </c>
      <c r="B7" s="16" t="s">
        <v>19</v>
      </c>
      <c r="C7" s="17" t="s">
        <v>13</v>
      </c>
      <c r="D7" s="18">
        <v>0</v>
      </c>
      <c r="E7" s="18">
        <v>0</v>
      </c>
      <c r="F7" s="9">
        <f t="shared" si="0"/>
        <v>0</v>
      </c>
      <c r="G7" s="10" t="e">
        <f t="shared" si="1"/>
        <v>#DIV/0!</v>
      </c>
      <c r="H7" s="11"/>
      <c r="J7" s="12">
        <v>0</v>
      </c>
      <c r="K7" s="12">
        <v>0</v>
      </c>
      <c r="L7" s="12">
        <f>D7-J7</f>
        <v>0</v>
      </c>
      <c r="M7" s="12">
        <f>E7-K7</f>
        <v>0</v>
      </c>
    </row>
    <row r="8" spans="1:13" ht="17.45" customHeight="1" x14ac:dyDescent="0.2">
      <c r="A8" s="6" t="s">
        <v>20</v>
      </c>
      <c r="B8" s="13" t="s">
        <v>21</v>
      </c>
      <c r="C8" s="14" t="s">
        <v>13</v>
      </c>
      <c r="D8" s="19">
        <f>D9+D10</f>
        <v>2090</v>
      </c>
      <c r="E8" s="19">
        <f>E9+E10</f>
        <v>2014</v>
      </c>
      <c r="F8" s="9">
        <f t="shared" si="0"/>
        <v>76</v>
      </c>
      <c r="G8" s="10">
        <f t="shared" si="1"/>
        <v>3.7735849056603765E-2</v>
      </c>
      <c r="H8" s="11"/>
      <c r="J8" s="12"/>
      <c r="K8" s="12"/>
      <c r="L8" s="12"/>
      <c r="M8" s="12"/>
    </row>
    <row r="9" spans="1:13" ht="18.75" x14ac:dyDescent="0.2">
      <c r="A9" s="6" t="s">
        <v>22</v>
      </c>
      <c r="B9" s="16" t="s">
        <v>17</v>
      </c>
      <c r="C9" s="17" t="s">
        <v>13</v>
      </c>
      <c r="D9" s="18">
        <v>211</v>
      </c>
      <c r="E9" s="18">
        <v>201</v>
      </c>
      <c r="F9" s="9">
        <f t="shared" si="0"/>
        <v>10</v>
      </c>
      <c r="G9" s="10">
        <f t="shared" si="1"/>
        <v>4.9751243781094523E-2</v>
      </c>
      <c r="H9" s="11"/>
      <c r="J9" s="12">
        <v>211</v>
      </c>
      <c r="K9" s="12">
        <v>201</v>
      </c>
      <c r="L9" s="12">
        <f>D9-J9</f>
        <v>0</v>
      </c>
      <c r="M9" s="12">
        <f>E9-K9</f>
        <v>0</v>
      </c>
    </row>
    <row r="10" spans="1:13" ht="18.75" x14ac:dyDescent="0.2">
      <c r="A10" s="6" t="s">
        <v>23</v>
      </c>
      <c r="B10" s="16" t="s">
        <v>19</v>
      </c>
      <c r="C10" s="17" t="s">
        <v>13</v>
      </c>
      <c r="D10" s="18">
        <v>1879</v>
      </c>
      <c r="E10" s="18">
        <v>1813</v>
      </c>
      <c r="F10" s="9">
        <f t="shared" si="0"/>
        <v>66</v>
      </c>
      <c r="G10" s="10">
        <f t="shared" si="1"/>
        <v>3.6403750689464998E-2</v>
      </c>
      <c r="H10" s="11"/>
      <c r="J10" s="12">
        <v>1879</v>
      </c>
      <c r="K10" s="12">
        <v>1813</v>
      </c>
      <c r="L10" s="12">
        <f>D10-J10</f>
        <v>0</v>
      </c>
      <c r="M10" s="12">
        <f>E10-K10</f>
        <v>0</v>
      </c>
    </row>
    <row r="11" spans="1:13" ht="31.5" x14ac:dyDescent="0.25">
      <c r="A11" s="6" t="s">
        <v>24</v>
      </c>
      <c r="B11" s="7" t="s">
        <v>25</v>
      </c>
      <c r="C11" s="5" t="s">
        <v>26</v>
      </c>
      <c r="D11" s="20">
        <f>D4/D14*100</f>
        <v>85.755218993041339</v>
      </c>
      <c r="E11" s="20">
        <f>E4/E14*100</f>
        <v>84.583158776707165</v>
      </c>
      <c r="F11" s="9">
        <f t="shared" si="0"/>
        <v>1.1720602163341738</v>
      </c>
      <c r="G11" s="10">
        <f t="shared" si="1"/>
        <v>1.3856898149527952E-2</v>
      </c>
      <c r="H11" s="11"/>
      <c r="J11" s="12"/>
      <c r="K11" s="12"/>
      <c r="L11" s="12"/>
      <c r="M11" s="12"/>
    </row>
    <row r="12" spans="1:13" ht="29.85" customHeight="1" x14ac:dyDescent="0.25">
      <c r="A12" s="6" t="s">
        <v>27</v>
      </c>
      <c r="B12" s="21" t="s">
        <v>28</v>
      </c>
      <c r="C12" s="17" t="s">
        <v>26</v>
      </c>
      <c r="D12" s="22">
        <f>D5/D14*100</f>
        <v>0.20466639377814161</v>
      </c>
      <c r="E12" s="22">
        <f>E5/E14*100</f>
        <v>0.20946795140343527</v>
      </c>
      <c r="F12" s="9">
        <f t="shared" si="0"/>
        <v>-4.801557625293662E-3</v>
      </c>
      <c r="G12" s="10">
        <f t="shared" si="1"/>
        <v>-2.2922636103151928E-2</v>
      </c>
      <c r="H12" s="11"/>
      <c r="J12" s="12"/>
      <c r="K12" s="12"/>
      <c r="L12" s="12"/>
      <c r="M12" s="12"/>
    </row>
    <row r="13" spans="1:13" ht="27.6" customHeight="1" x14ac:dyDescent="0.25">
      <c r="A13" s="6" t="s">
        <v>29</v>
      </c>
      <c r="B13" s="21" t="s">
        <v>30</v>
      </c>
      <c r="C13" s="17" t="s">
        <v>26</v>
      </c>
      <c r="D13" s="22">
        <f>D8/D14*100</f>
        <v>85.550552599263199</v>
      </c>
      <c r="E13" s="22">
        <f>E8/E14*100</f>
        <v>84.373690825303726</v>
      </c>
      <c r="F13" s="9">
        <f t="shared" si="0"/>
        <v>1.1768617739594731</v>
      </c>
      <c r="G13" s="10">
        <f t="shared" si="1"/>
        <v>1.394820781748396E-2</v>
      </c>
      <c r="H13" s="11"/>
      <c r="J13" s="12"/>
      <c r="K13" s="12"/>
      <c r="L13" s="12"/>
      <c r="M13" s="12"/>
    </row>
    <row r="14" spans="1:13" ht="31.5" x14ac:dyDescent="0.25">
      <c r="A14" s="6" t="s">
        <v>31</v>
      </c>
      <c r="B14" s="7" t="s">
        <v>36</v>
      </c>
      <c r="C14" s="5" t="s">
        <v>13</v>
      </c>
      <c r="D14" s="18">
        <v>2443</v>
      </c>
      <c r="E14" s="18">
        <v>2387</v>
      </c>
      <c r="F14" s="9">
        <f t="shared" si="0"/>
        <v>56</v>
      </c>
      <c r="G14" s="10">
        <f t="shared" si="1"/>
        <v>2.346041055718473E-2</v>
      </c>
      <c r="H14" s="11"/>
      <c r="J14" s="12">
        <v>2443</v>
      </c>
      <c r="K14" s="12">
        <v>2387</v>
      </c>
      <c r="L14" s="12"/>
      <c r="M14" s="12"/>
    </row>
    <row r="15" spans="1:13" ht="31.5" x14ac:dyDescent="0.25">
      <c r="A15" s="6" t="s">
        <v>33</v>
      </c>
      <c r="B15" s="7" t="s">
        <v>32</v>
      </c>
      <c r="C15" s="5" t="s">
        <v>13</v>
      </c>
      <c r="D15" s="20">
        <f>D4/D17*10000</f>
        <v>357.30122454548552</v>
      </c>
      <c r="E15" s="20">
        <f>E4/E17*10000</f>
        <v>342.66220872015072</v>
      </c>
      <c r="F15" s="9">
        <f t="shared" si="0"/>
        <v>14.639015825334809</v>
      </c>
      <c r="G15" s="10">
        <f t="shared" si="1"/>
        <v>4.2721419090864465E-2</v>
      </c>
      <c r="H15" s="11"/>
      <c r="J15" s="12"/>
      <c r="K15" s="12"/>
      <c r="L15" s="12"/>
      <c r="M15" s="12"/>
    </row>
    <row r="16" spans="1:13" ht="31.5" x14ac:dyDescent="0.25">
      <c r="A16" s="6" t="s">
        <v>35</v>
      </c>
      <c r="B16" s="7" t="s">
        <v>34</v>
      </c>
      <c r="C16" s="5" t="s">
        <v>13</v>
      </c>
      <c r="D16" s="20">
        <f>D4/D17*1000</f>
        <v>35.730122454548557</v>
      </c>
      <c r="E16" s="20">
        <f>E4/E17*1000</f>
        <v>34.266220872015069</v>
      </c>
      <c r="F16" s="9">
        <f t="shared" si="0"/>
        <v>1.463901582533488</v>
      </c>
      <c r="G16" s="10">
        <f t="shared" si="1"/>
        <v>4.2721419090864687E-2</v>
      </c>
      <c r="H16" s="11"/>
      <c r="J16" s="12"/>
      <c r="K16" s="12"/>
      <c r="L16" s="12"/>
      <c r="M16" s="12"/>
    </row>
    <row r="17" spans="1:13" ht="48.75" customHeight="1" x14ac:dyDescent="0.2">
      <c r="A17" s="6" t="s">
        <v>37</v>
      </c>
      <c r="B17" s="24" t="s">
        <v>44</v>
      </c>
      <c r="C17" s="5" t="s">
        <v>38</v>
      </c>
      <c r="D17" s="18">
        <v>58634</v>
      </c>
      <c r="E17" s="18">
        <v>58921</v>
      </c>
      <c r="F17" s="9">
        <f t="shared" si="0"/>
        <v>-287</v>
      </c>
      <c r="G17" s="10">
        <f t="shared" si="1"/>
        <v>-4.8709288708609355E-3</v>
      </c>
      <c r="H17" s="11" t="s">
        <v>67</v>
      </c>
      <c r="J17" s="12">
        <v>58634</v>
      </c>
      <c r="K17" s="12">
        <v>58921</v>
      </c>
      <c r="L17" s="12"/>
      <c r="M17" s="12"/>
    </row>
    <row r="18" spans="1:13" ht="31.5" x14ac:dyDescent="0.25">
      <c r="A18" s="6" t="s">
        <v>39</v>
      </c>
      <c r="B18" s="23" t="s">
        <v>50</v>
      </c>
      <c r="C18" s="5" t="s">
        <v>38</v>
      </c>
      <c r="D18" s="8">
        <f>D19+D22</f>
        <v>300</v>
      </c>
      <c r="E18" s="8">
        <f>E19+E22</f>
        <v>163</v>
      </c>
      <c r="F18" s="9">
        <f t="shared" si="0"/>
        <v>137</v>
      </c>
      <c r="G18" s="10">
        <f t="shared" si="1"/>
        <v>0.8404907975460123</v>
      </c>
      <c r="H18" s="11"/>
      <c r="J18" s="12"/>
      <c r="K18" s="12"/>
      <c r="L18" s="12"/>
      <c r="M18" s="12"/>
    </row>
    <row r="19" spans="1:13" ht="19.5" x14ac:dyDescent="0.2">
      <c r="A19" s="6" t="s">
        <v>40</v>
      </c>
      <c r="B19" s="13" t="s">
        <v>51</v>
      </c>
      <c r="C19" s="14" t="s">
        <v>38</v>
      </c>
      <c r="D19" s="19">
        <f>D20+D21</f>
        <v>0</v>
      </c>
      <c r="E19" s="19">
        <f>E20+E21</f>
        <v>0</v>
      </c>
      <c r="F19" s="9">
        <f t="shared" si="0"/>
        <v>0</v>
      </c>
      <c r="G19" s="10" t="e">
        <f t="shared" si="1"/>
        <v>#DIV/0!</v>
      </c>
      <c r="H19" s="11"/>
      <c r="J19" s="12"/>
      <c r="K19" s="12"/>
      <c r="L19" s="12"/>
      <c r="M19" s="12"/>
    </row>
    <row r="20" spans="1:13" ht="18.75" x14ac:dyDescent="0.2">
      <c r="A20" s="6" t="s">
        <v>52</v>
      </c>
      <c r="B20" s="16" t="s">
        <v>17</v>
      </c>
      <c r="C20" s="17" t="s">
        <v>38</v>
      </c>
      <c r="D20" s="18">
        <v>0</v>
      </c>
      <c r="E20" s="18">
        <v>0</v>
      </c>
      <c r="F20" s="9">
        <f t="shared" si="0"/>
        <v>0</v>
      </c>
      <c r="G20" s="10" t="e">
        <f t="shared" si="1"/>
        <v>#DIV/0!</v>
      </c>
      <c r="H20" s="11"/>
      <c r="J20" s="12">
        <v>0</v>
      </c>
      <c r="K20" s="12">
        <v>0</v>
      </c>
      <c r="L20" s="12">
        <f>D20-J20</f>
        <v>0</v>
      </c>
      <c r="M20" s="12">
        <f>E20-K20</f>
        <v>0</v>
      </c>
    </row>
    <row r="21" spans="1:13" ht="18.75" x14ac:dyDescent="0.2">
      <c r="A21" s="6" t="s">
        <v>53</v>
      </c>
      <c r="B21" s="16" t="s">
        <v>19</v>
      </c>
      <c r="C21" s="17" t="s">
        <v>38</v>
      </c>
      <c r="D21" s="18">
        <v>0</v>
      </c>
      <c r="E21" s="18">
        <v>0</v>
      </c>
      <c r="F21" s="9">
        <f t="shared" si="0"/>
        <v>0</v>
      </c>
      <c r="G21" s="10" t="e">
        <f t="shared" si="1"/>
        <v>#DIV/0!</v>
      </c>
      <c r="H21" s="11"/>
      <c r="J21" s="12">
        <v>0</v>
      </c>
      <c r="K21" s="12">
        <v>0</v>
      </c>
      <c r="L21" s="12">
        <f>D21-J21</f>
        <v>0</v>
      </c>
      <c r="M21" s="12">
        <f>E21-K21</f>
        <v>0</v>
      </c>
    </row>
    <row r="22" spans="1:13" ht="17.45" customHeight="1" x14ac:dyDescent="0.2">
      <c r="A22" s="6" t="s">
        <v>41</v>
      </c>
      <c r="B22" s="13" t="s">
        <v>54</v>
      </c>
      <c r="C22" s="14" t="s">
        <v>38</v>
      </c>
      <c r="D22" s="19">
        <f>D23+D24</f>
        <v>300</v>
      </c>
      <c r="E22" s="19">
        <f>E23+E24</f>
        <v>163</v>
      </c>
      <c r="F22" s="9">
        <f t="shared" si="0"/>
        <v>137</v>
      </c>
      <c r="G22" s="10">
        <f t="shared" si="1"/>
        <v>0.8404907975460123</v>
      </c>
      <c r="H22" s="11"/>
      <c r="J22" s="12"/>
      <c r="K22" s="12"/>
      <c r="L22" s="12"/>
      <c r="M22" s="12"/>
    </row>
    <row r="23" spans="1:13" ht="33.75" customHeight="1" x14ac:dyDescent="0.2">
      <c r="A23" s="6" t="s">
        <v>55</v>
      </c>
      <c r="B23" s="16" t="s">
        <v>17</v>
      </c>
      <c r="C23" s="17" t="s">
        <v>38</v>
      </c>
      <c r="D23" s="18">
        <v>22</v>
      </c>
      <c r="E23" s="18">
        <v>8</v>
      </c>
      <c r="F23" s="9">
        <f t="shared" si="0"/>
        <v>14</v>
      </c>
      <c r="G23" s="10">
        <f t="shared" si="1"/>
        <v>1.75</v>
      </c>
      <c r="H23" s="11" t="s">
        <v>70</v>
      </c>
      <c r="J23" s="12">
        <v>22</v>
      </c>
      <c r="K23" s="12">
        <v>8</v>
      </c>
      <c r="L23" s="12">
        <f>D23-J23</f>
        <v>0</v>
      </c>
      <c r="M23" s="12">
        <f>E23-K23</f>
        <v>0</v>
      </c>
    </row>
    <row r="24" spans="1:13" ht="48" customHeight="1" x14ac:dyDescent="0.2">
      <c r="A24" s="6" t="s">
        <v>56</v>
      </c>
      <c r="B24" s="16" t="s">
        <v>19</v>
      </c>
      <c r="C24" s="17" t="s">
        <v>38</v>
      </c>
      <c r="D24" s="18">
        <v>278</v>
      </c>
      <c r="E24" s="18">
        <v>155</v>
      </c>
      <c r="F24" s="9">
        <f t="shared" si="0"/>
        <v>123</v>
      </c>
      <c r="G24" s="10">
        <f t="shared" si="1"/>
        <v>0.79354838709677411</v>
      </c>
      <c r="H24" s="11" t="s">
        <v>70</v>
      </c>
      <c r="J24" s="12">
        <v>278</v>
      </c>
      <c r="K24" s="12">
        <v>155</v>
      </c>
      <c r="L24" s="12">
        <f>D24-J24</f>
        <v>0</v>
      </c>
      <c r="M24" s="12">
        <f>E24-K24</f>
        <v>0</v>
      </c>
    </row>
    <row r="25" spans="1:13" ht="31.5" x14ac:dyDescent="0.2">
      <c r="A25" s="6" t="s">
        <v>42</v>
      </c>
      <c r="B25" s="49" t="s">
        <v>57</v>
      </c>
      <c r="C25" s="17" t="s">
        <v>38</v>
      </c>
      <c r="D25" s="50">
        <f>D26+D27</f>
        <v>2847</v>
      </c>
      <c r="E25" s="50">
        <f>E26+E27</f>
        <v>2851</v>
      </c>
      <c r="F25" s="9">
        <f t="shared" si="0"/>
        <v>-4</v>
      </c>
      <c r="G25" s="10">
        <f t="shared" si="1"/>
        <v>-1.4030164854437199E-3</v>
      </c>
      <c r="H25" s="11"/>
      <c r="J25" s="12"/>
      <c r="K25" s="12"/>
      <c r="L25" s="12"/>
      <c r="M25" s="12"/>
    </row>
    <row r="26" spans="1:13" ht="18.75" x14ac:dyDescent="0.2">
      <c r="A26" s="6" t="s">
        <v>58</v>
      </c>
      <c r="B26" s="16" t="s">
        <v>59</v>
      </c>
      <c r="C26" s="17" t="s">
        <v>38</v>
      </c>
      <c r="D26" s="18">
        <v>610</v>
      </c>
      <c r="E26" s="18">
        <v>610</v>
      </c>
      <c r="F26" s="9">
        <f t="shared" si="0"/>
        <v>0</v>
      </c>
      <c r="G26" s="10">
        <f t="shared" si="1"/>
        <v>0</v>
      </c>
      <c r="H26" s="11"/>
      <c r="J26" s="12">
        <v>610</v>
      </c>
      <c r="K26" s="12">
        <v>610</v>
      </c>
      <c r="L26" s="12">
        <f>D26-J26</f>
        <v>0</v>
      </c>
      <c r="M26" s="12">
        <f>E26-K26</f>
        <v>0</v>
      </c>
    </row>
    <row r="27" spans="1:13" ht="23.25" customHeight="1" x14ac:dyDescent="0.2">
      <c r="A27" s="6" t="s">
        <v>60</v>
      </c>
      <c r="B27" s="16" t="s">
        <v>61</v>
      </c>
      <c r="C27" s="17" t="s">
        <v>38</v>
      </c>
      <c r="D27" s="18">
        <v>2237</v>
      </c>
      <c r="E27" s="18">
        <v>2241</v>
      </c>
      <c r="F27" s="9">
        <f t="shared" si="0"/>
        <v>-4</v>
      </c>
      <c r="G27" s="10">
        <f t="shared" si="1"/>
        <v>-1.7849174475680352E-3</v>
      </c>
      <c r="H27" s="11" t="s">
        <v>66</v>
      </c>
      <c r="J27" s="12">
        <v>2237</v>
      </c>
      <c r="K27" s="12">
        <v>2241</v>
      </c>
      <c r="L27" s="12">
        <f>D27-J27</f>
        <v>0</v>
      </c>
      <c r="M27" s="12">
        <f>E27-K27</f>
        <v>0</v>
      </c>
    </row>
    <row r="28" spans="1:13" ht="51.75" customHeight="1" x14ac:dyDescent="0.25">
      <c r="A28" s="6" t="s">
        <v>43</v>
      </c>
      <c r="B28" s="27" t="s">
        <v>45</v>
      </c>
      <c r="C28" s="28" t="s">
        <v>46</v>
      </c>
      <c r="D28" s="29">
        <v>2545671300.1700001</v>
      </c>
      <c r="E28" s="30">
        <v>1829955697.02</v>
      </c>
      <c r="F28" s="9">
        <f t="shared" si="0"/>
        <v>715715603.1500001</v>
      </c>
      <c r="G28" s="10">
        <f t="shared" si="1"/>
        <v>0.39111089099889718</v>
      </c>
      <c r="H28" s="11" t="s">
        <v>68</v>
      </c>
      <c r="J28" s="12">
        <v>0</v>
      </c>
      <c r="K28" s="12">
        <v>0</v>
      </c>
      <c r="L28" s="12"/>
      <c r="M28" s="12"/>
    </row>
    <row r="29" spans="1:13" ht="51" customHeight="1" x14ac:dyDescent="0.25">
      <c r="A29" s="6" t="s">
        <v>62</v>
      </c>
      <c r="B29" s="31" t="s">
        <v>47</v>
      </c>
      <c r="C29" s="28" t="s">
        <v>46</v>
      </c>
      <c r="D29" s="9">
        <f>D30+D31</f>
        <v>195000</v>
      </c>
      <c r="E29" s="8">
        <f>E30+E31</f>
        <v>150000</v>
      </c>
      <c r="F29" s="9">
        <f t="shared" si="0"/>
        <v>45000</v>
      </c>
      <c r="G29" s="10">
        <f t="shared" si="1"/>
        <v>0.30000000000000004</v>
      </c>
      <c r="H29" s="11"/>
      <c r="J29" s="12"/>
      <c r="K29" s="12"/>
      <c r="L29" s="12"/>
      <c r="M29" s="12"/>
    </row>
    <row r="30" spans="1:13" ht="54" customHeight="1" x14ac:dyDescent="0.25">
      <c r="A30" s="6" t="s">
        <v>63</v>
      </c>
      <c r="B30" s="32" t="s">
        <v>48</v>
      </c>
      <c r="C30" s="28" t="s">
        <v>46</v>
      </c>
      <c r="D30" s="26">
        <v>195000</v>
      </c>
      <c r="E30" s="33">
        <v>150000</v>
      </c>
      <c r="F30" s="9">
        <f t="shared" si="0"/>
        <v>45000</v>
      </c>
      <c r="G30" s="10">
        <f t="shared" si="1"/>
        <v>0.30000000000000004</v>
      </c>
      <c r="H30" s="11" t="s">
        <v>69</v>
      </c>
      <c r="J30" s="12">
        <v>0</v>
      </c>
      <c r="K30" s="12">
        <v>0</v>
      </c>
      <c r="L30" s="12"/>
      <c r="M30" s="12"/>
    </row>
    <row r="31" spans="1:13" ht="30.75" customHeight="1" x14ac:dyDescent="0.25">
      <c r="A31" s="6" t="s">
        <v>64</v>
      </c>
      <c r="B31" s="32" t="s">
        <v>49</v>
      </c>
      <c r="C31" s="28" t="s">
        <v>46</v>
      </c>
      <c r="D31" s="25">
        <v>0</v>
      </c>
      <c r="E31" s="18">
        <v>0</v>
      </c>
      <c r="F31" s="9">
        <f t="shared" si="0"/>
        <v>0</v>
      </c>
      <c r="G31" s="10" t="e">
        <f t="shared" si="1"/>
        <v>#DIV/0!</v>
      </c>
      <c r="H31" s="11"/>
      <c r="J31" s="12">
        <v>0</v>
      </c>
      <c r="K31" s="12">
        <v>0</v>
      </c>
      <c r="L31" s="12"/>
      <c r="M31" s="12"/>
    </row>
    <row r="32" spans="1:13" x14ac:dyDescent="0.2">
      <c r="B32" s="34"/>
      <c r="C32" s="35"/>
      <c r="D32" s="35"/>
      <c r="E32" s="35"/>
      <c r="F32" s="35"/>
      <c r="G32" s="35"/>
    </row>
    <row r="33" spans="2:7" ht="15.75" x14ac:dyDescent="0.25">
      <c r="B33" s="36"/>
      <c r="C33" s="37"/>
      <c r="D33" s="38"/>
      <c r="E33" s="37"/>
      <c r="F33" s="39"/>
      <c r="G33" s="39"/>
    </row>
    <row r="34" spans="2:7" x14ac:dyDescent="0.2">
      <c r="B34" s="40"/>
      <c r="C34" s="41"/>
      <c r="D34" s="42"/>
      <c r="E34" s="42"/>
      <c r="F34" s="43"/>
      <c r="G34" s="43"/>
    </row>
    <row r="35" spans="2:7" x14ac:dyDescent="0.2">
      <c r="B35" s="40"/>
      <c r="C35" s="42"/>
      <c r="D35" s="42"/>
      <c r="E35" s="42"/>
      <c r="F35" s="42"/>
      <c r="G35" s="42"/>
    </row>
    <row r="36" spans="2:7" x14ac:dyDescent="0.2">
      <c r="B36" s="40"/>
      <c r="C36" s="42"/>
      <c r="D36" s="42"/>
      <c r="E36" s="42"/>
      <c r="F36" s="42"/>
      <c r="G36" s="42"/>
    </row>
    <row r="37" spans="2:7" x14ac:dyDescent="0.2">
      <c r="B37" s="44"/>
      <c r="C37" s="35"/>
      <c r="D37" s="35"/>
      <c r="E37" s="35"/>
      <c r="F37" s="35"/>
      <c r="G37" s="35"/>
    </row>
    <row r="38" spans="2:7" ht="15.75" x14ac:dyDescent="0.2">
      <c r="B38" s="45"/>
      <c r="C38" s="45"/>
      <c r="D38" s="45"/>
      <c r="E38" s="45"/>
      <c r="F38" s="45"/>
      <c r="G38" s="45"/>
    </row>
    <row r="39" spans="2:7" ht="17.25" customHeight="1" x14ac:dyDescent="0.2">
      <c r="B39" s="52"/>
      <c r="C39" s="52"/>
      <c r="D39" s="52"/>
      <c r="E39" s="52"/>
      <c r="F39" s="52"/>
      <c r="G39" s="46"/>
    </row>
    <row r="40" spans="2:7" ht="15.75" x14ac:dyDescent="0.2">
      <c r="B40" s="47"/>
      <c r="C40" s="48"/>
      <c r="D40" s="48"/>
      <c r="E40" s="48"/>
      <c r="F40" s="48"/>
      <c r="G40" s="48"/>
    </row>
  </sheetData>
  <mergeCells count="5">
    <mergeCell ref="L2:M2"/>
    <mergeCell ref="B39:F39"/>
    <mergeCell ref="B1:F1"/>
    <mergeCell ref="B2:F2"/>
    <mergeCell ref="J2:K2"/>
  </mergeCells>
  <conditionalFormatting sqref="D6:E7 D20:E21 D10:E10 D23:E24 E9 D26:E27 D14:E14 D17:E17">
    <cfRule type="cellIs" dxfId="3" priority="2" operator="equal">
      <formula>J6</formula>
    </cfRule>
    <cfRule type="cellIs" dxfId="2" priority="3" operator="notBetween">
      <formula>J6-0.15</formula>
      <formula>J6+0.15</formula>
    </cfRule>
  </conditionalFormatting>
  <conditionalFormatting sqref="D9">
    <cfRule type="cellIs" dxfId="1" priority="4" operator="equal">
      <formula>J9</formula>
    </cfRule>
    <cfRule type="cellIs" dxfId="0" priority="5" operator="notBetween">
      <formula>J9 -0.15</formula>
      <formula>J9+0.15</formula>
    </cfRule>
  </conditionalFormatting>
  <pageMargins left="0.78749999999999998" right="0.78749999999999998" top="1.05277777777778" bottom="1.05277777777778" header="0.78749999999999998" footer="0.78749999999999998"/>
  <pageSetup paperSize="9" scale="45" firstPageNumber="0" fitToWidth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V2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SERKOVA</cp:lastModifiedBy>
  <cp:revision>269</cp:revision>
  <cp:lastPrinted>2024-02-11T15:30:17Z</cp:lastPrinted>
  <dcterms:created xsi:type="dcterms:W3CDTF">2017-01-20T15:44:22Z</dcterms:created>
  <dcterms:modified xsi:type="dcterms:W3CDTF">2024-04-03T13:53:48Z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